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igula\Desktop\"/>
    </mc:Choice>
  </mc:AlternateContent>
  <bookViews>
    <workbookView xWindow="0" yWindow="0" windowWidth="28800" windowHeight="1167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rashoda'!$B$1:$L$32</definedName>
    <definedName name="_xlnm.Print_Area" localSheetId="0">SAŽETAK!$B$1:$L$36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G7" i="8"/>
  <c r="G8" i="8"/>
  <c r="G6" i="8"/>
  <c r="C6" i="8"/>
  <c r="C7" i="8"/>
  <c r="G7" i="5"/>
  <c r="G8" i="5"/>
  <c r="G10" i="5"/>
  <c r="G11" i="5"/>
  <c r="G12" i="5"/>
  <c r="G6" i="5"/>
  <c r="C6" i="5"/>
  <c r="C7" i="5"/>
  <c r="C10" i="5"/>
  <c r="C11" i="5"/>
  <c r="K15" i="1"/>
  <c r="K13" i="1"/>
  <c r="K12" i="1"/>
  <c r="K10" i="1"/>
  <c r="K24" i="3"/>
  <c r="K25" i="3"/>
  <c r="K26" i="3"/>
  <c r="K27" i="3"/>
  <c r="K28" i="3"/>
  <c r="K29" i="3"/>
  <c r="K30" i="3"/>
  <c r="K31" i="3"/>
  <c r="K32" i="3"/>
  <c r="K11" i="3"/>
  <c r="K12" i="3"/>
  <c r="K13" i="3"/>
  <c r="K14" i="3"/>
  <c r="K10" i="3"/>
  <c r="G22" i="3"/>
  <c r="G21" i="3" s="1"/>
  <c r="G24" i="3"/>
  <c r="G27" i="3"/>
  <c r="G30" i="3"/>
  <c r="G31" i="3"/>
  <c r="G10" i="3"/>
  <c r="G11" i="3"/>
  <c r="G12" i="3"/>
  <c r="G13" i="3"/>
  <c r="K21" i="3" l="1"/>
  <c r="G20" i="3"/>
  <c r="K20" i="3" s="1"/>
  <c r="L20" i="3"/>
  <c r="L21" i="3"/>
  <c r="L24" i="3"/>
  <c r="L25" i="3"/>
  <c r="L26" i="3"/>
  <c r="L27" i="3"/>
  <c r="L28" i="3"/>
  <c r="L29" i="3"/>
  <c r="L30" i="3"/>
  <c r="L31" i="3"/>
  <c r="L32" i="3"/>
  <c r="L19" i="3"/>
  <c r="J20" i="3"/>
  <c r="J21" i="3"/>
  <c r="J31" i="3"/>
  <c r="J30" i="3"/>
  <c r="J27" i="3"/>
  <c r="J24" i="3"/>
  <c r="J22" i="3"/>
  <c r="I31" i="3"/>
  <c r="I30" i="3"/>
  <c r="I27" i="3"/>
  <c r="I24" i="3"/>
  <c r="I22" i="3"/>
  <c r="I21" i="3" s="1"/>
  <c r="I20" i="3" s="1"/>
  <c r="I19" i="3" s="1"/>
  <c r="H19" i="3"/>
  <c r="H20" i="3"/>
  <c r="H21" i="3"/>
  <c r="H22" i="3"/>
  <c r="H24" i="3"/>
  <c r="H27" i="3"/>
  <c r="H30" i="3"/>
  <c r="H31" i="3"/>
  <c r="G16" i="7"/>
  <c r="G17" i="7"/>
  <c r="G18" i="7"/>
  <c r="G19" i="7"/>
  <c r="G21" i="7"/>
  <c r="F14" i="7"/>
  <c r="F20" i="7"/>
  <c r="G20" i="7" s="1"/>
  <c r="E20" i="7"/>
  <c r="E14" i="7"/>
  <c r="E13" i="7" s="1"/>
  <c r="E12" i="7" s="1"/>
  <c r="E11" i="7" s="1"/>
  <c r="E10" i="7" s="1"/>
  <c r="E9" i="7" s="1"/>
  <c r="E8" i="7" s="1"/>
  <c r="D14" i="7"/>
  <c r="D13" i="7" s="1"/>
  <c r="D12" i="7" s="1"/>
  <c r="D11" i="7" s="1"/>
  <c r="D10" i="7" s="1"/>
  <c r="D9" i="7" s="1"/>
  <c r="D20" i="7"/>
  <c r="H6" i="8"/>
  <c r="F6" i="8"/>
  <c r="E6" i="8"/>
  <c r="H7" i="8"/>
  <c r="F7" i="8"/>
  <c r="E7" i="8"/>
  <c r="D6" i="8"/>
  <c r="D7" i="8"/>
  <c r="H8" i="8"/>
  <c r="H10" i="5"/>
  <c r="H11" i="5"/>
  <c r="H12" i="5"/>
  <c r="H6" i="5"/>
  <c r="H7" i="5"/>
  <c r="F11" i="5"/>
  <c r="F10" i="5" s="1"/>
  <c r="E11" i="5"/>
  <c r="E10" i="5" s="1"/>
  <c r="D10" i="5"/>
  <c r="F6" i="5"/>
  <c r="E6" i="5"/>
  <c r="D6" i="5"/>
  <c r="D11" i="5"/>
  <c r="F7" i="5"/>
  <c r="E7" i="5"/>
  <c r="D7" i="5"/>
  <c r="H8" i="5"/>
  <c r="L11" i="3"/>
  <c r="L12" i="3"/>
  <c r="L13" i="3"/>
  <c r="L14" i="3"/>
  <c r="L10" i="3"/>
  <c r="J10" i="3"/>
  <c r="J11" i="3"/>
  <c r="J12" i="3"/>
  <c r="J13" i="3"/>
  <c r="I13" i="3"/>
  <c r="I12" i="3" s="1"/>
  <c r="I11" i="3" s="1"/>
  <c r="I10" i="3" s="1"/>
  <c r="H10" i="3"/>
  <c r="H11" i="3"/>
  <c r="H12" i="3"/>
  <c r="H13" i="3"/>
  <c r="J19" i="3"/>
  <c r="L15" i="1"/>
  <c r="L12" i="1"/>
  <c r="L13" i="1"/>
  <c r="J16" i="1"/>
  <c r="I16" i="1"/>
  <c r="H16" i="1"/>
  <c r="J15" i="1"/>
  <c r="I15" i="1"/>
  <c r="H15" i="1"/>
  <c r="G15" i="1"/>
  <c r="H12" i="1"/>
  <c r="I12" i="1"/>
  <c r="J12" i="1"/>
  <c r="G12" i="1"/>
  <c r="G16" i="1" s="1"/>
  <c r="H23" i="1"/>
  <c r="I23" i="1"/>
  <c r="J23" i="1"/>
  <c r="G23" i="1"/>
  <c r="L10" i="1"/>
  <c r="G14" i="7" l="1"/>
  <c r="G19" i="3"/>
  <c r="K19" i="3" s="1"/>
  <c r="D8" i="7"/>
  <c r="F12" i="7" l="1"/>
  <c r="F11" i="7" s="1"/>
  <c r="F10" i="7" s="1"/>
  <c r="G13" i="7"/>
  <c r="G12" i="7"/>
  <c r="G10" i="7" l="1"/>
  <c r="F9" i="7"/>
  <c r="G11" i="7"/>
  <c r="G9" i="7" l="1"/>
  <c r="F8" i="7"/>
  <c r="G8" i="7" s="1"/>
</calcChain>
</file>

<file path=xl/sharedStrings.xml><?xml version="1.0" encoding="utf-8"?>
<sst xmlns="http://schemas.openxmlformats.org/spreadsheetml/2006/main" count="186" uniqueCount="93">
  <si>
    <t>PRIHODI UKUPNO</t>
  </si>
  <si>
    <t>RASHODI UKUPNO</t>
  </si>
  <si>
    <t>RAZLIKA - VIŠAK / MANJAK</t>
  </si>
  <si>
    <t>Prihodi poslovanja</t>
  </si>
  <si>
    <t>Rashodi poslovanja</t>
  </si>
  <si>
    <t>BROJČANA OZNAKA I NAZIV</t>
  </si>
  <si>
    <t>01 Opće javne usluge</t>
  </si>
  <si>
    <t>011 Izvršna i zakonodavna tijela, financijski i fiskalni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</si>
  <si>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</si>
  <si>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</si>
  <si>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</si>
  <si>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</si>
  <si>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</si>
  <si>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</si>
  <si>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</si>
  <si>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</si>
  <si>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</si>
  <si>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</si>
  <si>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</si>
  <si>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</si>
  <si>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</si>
  <si>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</si>
  <si>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</si>
  <si>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</si>
  <si>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</si>
  <si>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</si>
  <si>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</si>
  <si>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</si>
  <si>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</si>
  <si>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</si>
  <si>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</si>
  <si>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</si>
  <si>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</si>
  <si>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</si>
  <si>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</si>
  <si>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</si>
  <si>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</si>
  <si>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</si>
  <si>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</si>
  <si>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</si>
  <si>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</si>
  <si>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</si>
  <si>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</si>
  <si>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</si>
  <si>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</si>
  <si>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</si>
  <si>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</si>
  <si>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</si>
  <si>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</si>
  <si>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</si>
  <si>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</si>
  <si>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</si>
  <si>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</si>
  <si>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</si>
  <si>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</si>
  <si>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</si>
  <si>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</si>
  <si>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</si>
  <si>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</si>
  <si>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</si>
  <si>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</si>
  <si>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</si>
  <si>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</si>
  <si>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</si>
  <si>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</si>
  <si>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</si>
  <si>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</si>
  <si>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</si>
  <si>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</si>
  <si>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</si>
  <si>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</si>
  <si>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</si>
  <si>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IZVRŠENJE FINANCIJSKOG PLANA ODBORA ZA STANDARDE FINANCIJSOG IZVJEŠTAVANJA
ZA PRVO POLUGODIŠTE 2023. GODINE</t>
  </si>
  <si>
    <t>Prihodi iz nadležnog proračuna za financiranje rashoda poslovanja</t>
  </si>
  <si>
    <t>Prihodi iz nadležnog proračuna i od HZZO-a temeljem ugovornih obveza</t>
  </si>
  <si>
    <t>Prihodi iz nadležnog proračuna za financiranje redovne djelatnosti proračunskih korisnika</t>
  </si>
  <si>
    <t>Rashodi za materijal i energiju</t>
  </si>
  <si>
    <t>Uredski materijal i ostali materijalni rashodi</t>
  </si>
  <si>
    <t>Rashodi za usluge</t>
  </si>
  <si>
    <t>Intelektualne i osobne usluge</t>
  </si>
  <si>
    <t>Računalne usluge</t>
  </si>
  <si>
    <t>Ostali nespomenuti rashodi poslovanja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</si>
  <si>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</si>
  <si>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</si>
  <si>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</si>
  <si>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</si>
  <si>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02555</t>
  </si>
  <si>
    <t>Odbor za standarde financijskog izvještavanja</t>
  </si>
  <si>
    <t>Opći prihodi i primici</t>
  </si>
  <si>
    <t>Upravljanje sustavom javnih financija</t>
  </si>
  <si>
    <t>A907001</t>
  </si>
  <si>
    <t>Rad Odbora za standarde financijskog izvještavanja</t>
  </si>
  <si>
    <t xml:space="preserve">Financijski i fiskalni sustav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</si>
</sst>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6" fillId="2" borderId="3" xfId="0" applyNumberFormat="1" applyFont="1" applyFill="1" applyBorder="1" applyAlignment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 applyProtection="1">
      <alignment vertical="center"/>
    </xf>
    <xf numFmtId="3" fontId="9" fillId="3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4" fontId="21" fillId="0" borderId="3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7" fillId="2" borderId="3" xfId="0" applyNumberFormat="1" applyFont="1" applyFill="1" applyBorder="1" applyAlignment="1" applyProtection="1">
      <alignment vertical="center"/>
    </xf>
    <xf numFmtId="4" fontId="7" fillId="2" borderId="3" xfId="0" applyNumberFormat="1" applyFont="1" applyFill="1" applyBorder="1" applyAlignment="1" applyProtection="1">
      <alignment vertical="center" wrapText="1"/>
    </xf>
    <xf numFmtId="0" fontId="25" fillId="0" borderId="0" xfId="0" applyFont="1"/>
    <xf numFmtId="3" fontId="9" fillId="2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 wrapText="1"/>
    </xf>
    <xf numFmtId="0" fontId="7" fillId="2" borderId="4" xfId="0" quotePrefix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 applyProtection="1">
      <alignment vertical="center" wrapText="1"/>
    </xf>
    <xf numFmtId="0" fontId="6" fillId="2" borderId="3" xfId="0" quotePrefix="1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6" fillId="3" borderId="3" xfId="0" quotePrefix="1" applyFont="1" applyFill="1" applyBorder="1" applyAlignment="1">
      <alignment horizontal="right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7" fillId="3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abSelected="1" topLeftCell="A4" zoomScaleNormal="100" workbookViewId="0">
      <selection activeCell="G21" sqref="G21:J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5" t="s">
        <v>72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36"/>
    </row>
    <row r="2" spans="2:13" ht="18" customHeight="1" x14ac:dyDescent="0.25">
      <c r="B2" s="3"/>
      <c r="C2" s="3"/>
      <c r="D2" s="3"/>
      <c r="E2" s="3"/>
      <c r="F2" s="3"/>
      <c r="G2" s="19"/>
      <c r="H2" s="3"/>
      <c r="I2" s="19"/>
      <c r="J2" s="3"/>
      <c r="K2" s="3"/>
      <c r="L2" s="19"/>
      <c r="M2" s="3"/>
    </row>
    <row r="3" spans="2:13" ht="15.75" customHeight="1" x14ac:dyDescent="0.25">
      <c r="B3" s="105" t="s">
        <v>11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35"/>
    </row>
    <row r="4" spans="2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2:13" ht="18" customHeight="1" x14ac:dyDescent="0.25">
      <c r="B5" s="105" t="s">
        <v>55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34"/>
    </row>
    <row r="6" spans="2:13" ht="18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4"/>
    </row>
    <row r="7" spans="2:13" ht="18" customHeight="1" x14ac:dyDescent="0.25">
      <c r="B7" s="122" t="s">
        <v>71</v>
      </c>
      <c r="C7" s="122"/>
      <c r="D7" s="122"/>
      <c r="E7" s="122"/>
      <c r="F7" s="122"/>
      <c r="G7" s="5"/>
      <c r="H7" s="6"/>
      <c r="I7" s="6"/>
      <c r="J7" s="6"/>
      <c r="K7" s="40"/>
      <c r="L7" s="40"/>
    </row>
    <row r="8" spans="2:13" ht="25.5" x14ac:dyDescent="0.25">
      <c r="B8" s="115" t="s">
        <v>5</v>
      </c>
      <c r="C8" s="115"/>
      <c r="D8" s="115"/>
      <c r="E8" s="115"/>
      <c r="F8" s="115"/>
      <c r="G8" s="38" t="s">
        <v>58</v>
      </c>
      <c r="H8" s="38" t="s">
        <v>54</v>
      </c>
      <c r="I8" s="38" t="s">
        <v>51</v>
      </c>
      <c r="J8" s="38" t="s">
        <v>59</v>
      </c>
      <c r="K8" s="38" t="s">
        <v>27</v>
      </c>
      <c r="L8" s="38" t="s">
        <v>52</v>
      </c>
    </row>
    <row r="9" spans="2:13" x14ac:dyDescent="0.25">
      <c r="B9" s="116">
        <v>1</v>
      </c>
      <c r="C9" s="116"/>
      <c r="D9" s="116"/>
      <c r="E9" s="116"/>
      <c r="F9" s="117"/>
      <c r="G9" s="44">
        <v>2</v>
      </c>
      <c r="H9" s="43">
        <v>3</v>
      </c>
      <c r="I9" s="43">
        <v>4</v>
      </c>
      <c r="J9" s="43">
        <v>5</v>
      </c>
      <c r="K9" s="43" t="s">
        <v>34</v>
      </c>
      <c r="L9" s="43" t="s">
        <v>35</v>
      </c>
    </row>
    <row r="10" spans="2:13" x14ac:dyDescent="0.25">
      <c r="B10" s="111" t="s">
        <v>29</v>
      </c>
      <c r="C10" s="112"/>
      <c r="D10" s="112"/>
      <c r="E10" s="112"/>
      <c r="F10" s="113"/>
      <c r="G10" s="87">
        <v>20714.599999999999</v>
      </c>
      <c r="H10" s="63">
        <v>66361</v>
      </c>
      <c r="I10" s="63">
        <v>66361</v>
      </c>
      <c r="J10" s="64">
        <v>20737.29</v>
      </c>
      <c r="K10" s="64">
        <f>+J10/G10*100</f>
        <v>100.10953626910491</v>
      </c>
      <c r="L10" s="64">
        <f>J10/I10*100</f>
        <v>31.249212639954195</v>
      </c>
    </row>
    <row r="11" spans="2:13" x14ac:dyDescent="0.25">
      <c r="B11" s="114" t="s">
        <v>28</v>
      </c>
      <c r="C11" s="113"/>
      <c r="D11" s="113"/>
      <c r="E11" s="113"/>
      <c r="F11" s="113"/>
      <c r="G11" s="37">
        <v>0</v>
      </c>
      <c r="H11" s="63">
        <v>0</v>
      </c>
      <c r="I11" s="63">
        <v>0</v>
      </c>
      <c r="J11" s="63">
        <v>0</v>
      </c>
      <c r="K11" s="24"/>
      <c r="L11" s="63"/>
    </row>
    <row r="12" spans="2:13" x14ac:dyDescent="0.25">
      <c r="B12" s="108" t="s">
        <v>0</v>
      </c>
      <c r="C12" s="109"/>
      <c r="D12" s="109"/>
      <c r="E12" s="109"/>
      <c r="F12" s="110"/>
      <c r="G12" s="65">
        <f>+G10+G11</f>
        <v>20714.599999999999</v>
      </c>
      <c r="H12" s="66">
        <f t="shared" ref="H12:J12" si="0">+H10+H11</f>
        <v>66361</v>
      </c>
      <c r="I12" s="66">
        <f t="shared" si="0"/>
        <v>66361</v>
      </c>
      <c r="J12" s="65">
        <f t="shared" si="0"/>
        <v>20737.29</v>
      </c>
      <c r="K12" s="68">
        <f>+J12/G12*100</f>
        <v>100.10953626910491</v>
      </c>
      <c r="L12" s="68">
        <f>+J12/I12*100</f>
        <v>31.249212639954195</v>
      </c>
    </row>
    <row r="13" spans="2:13" x14ac:dyDescent="0.25">
      <c r="B13" s="121" t="s">
        <v>30</v>
      </c>
      <c r="C13" s="112"/>
      <c r="D13" s="112"/>
      <c r="E13" s="112"/>
      <c r="F13" s="112"/>
      <c r="G13" s="88">
        <v>20714.599999999999</v>
      </c>
      <c r="H13" s="63">
        <v>66361</v>
      </c>
      <c r="I13" s="63">
        <v>66361</v>
      </c>
      <c r="J13" s="64">
        <v>20737.29</v>
      </c>
      <c r="K13" s="69">
        <f>+J13/G13*100</f>
        <v>100.10953626910491</v>
      </c>
      <c r="L13" s="69">
        <f>+J13/I13*100</f>
        <v>31.249212639954195</v>
      </c>
    </row>
    <row r="14" spans="2:13" x14ac:dyDescent="0.25">
      <c r="B14" s="119" t="s">
        <v>31</v>
      </c>
      <c r="C14" s="113"/>
      <c r="D14" s="113"/>
      <c r="E14" s="113"/>
      <c r="F14" s="113"/>
      <c r="G14" s="37">
        <v>0</v>
      </c>
      <c r="H14" s="67">
        <v>0</v>
      </c>
      <c r="I14" s="67">
        <v>0</v>
      </c>
      <c r="J14" s="67">
        <v>0</v>
      </c>
      <c r="K14" s="25"/>
      <c r="L14" s="25"/>
    </row>
    <row r="15" spans="2:13" x14ac:dyDescent="0.25">
      <c r="B15" s="28" t="s">
        <v>1</v>
      </c>
      <c r="C15" s="29"/>
      <c r="D15" s="29"/>
      <c r="E15" s="29"/>
      <c r="F15" s="29"/>
      <c r="G15" s="65">
        <f>+G13+G14</f>
        <v>20714.599999999999</v>
      </c>
      <c r="H15" s="23">
        <f>+H13+H14</f>
        <v>66361</v>
      </c>
      <c r="I15" s="23">
        <f>+I13+I14</f>
        <v>66361</v>
      </c>
      <c r="J15" s="68">
        <f>+J13+J14</f>
        <v>20737.29</v>
      </c>
      <c r="K15" s="68">
        <f>+J15/G15*100</f>
        <v>100.10953626910491</v>
      </c>
      <c r="L15" s="68">
        <f>+J15/I15*100</f>
        <v>31.249212639954195</v>
      </c>
    </row>
    <row r="16" spans="2:13" x14ac:dyDescent="0.25">
      <c r="B16" s="120" t="s">
        <v>2</v>
      </c>
      <c r="C16" s="109"/>
      <c r="D16" s="109"/>
      <c r="E16" s="109"/>
      <c r="F16" s="109"/>
      <c r="G16" s="27">
        <f>+G12-G15</f>
        <v>0</v>
      </c>
      <c r="H16" s="27">
        <f>+H12-H15</f>
        <v>0</v>
      </c>
      <c r="I16" s="27">
        <f>+I12-I15</f>
        <v>0</v>
      </c>
      <c r="J16" s="27">
        <f>+J12-J15</f>
        <v>0</v>
      </c>
      <c r="K16" s="27"/>
      <c r="L16" s="27"/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22" t="s">
        <v>65</v>
      </c>
      <c r="C18" s="122"/>
      <c r="D18" s="122"/>
      <c r="E18" s="122"/>
      <c r="F18" s="122"/>
      <c r="G18" s="18"/>
      <c r="H18" s="7"/>
      <c r="I18" s="18"/>
      <c r="J18" s="7"/>
      <c r="K18" s="1"/>
      <c r="L18" s="1"/>
      <c r="M18" s="1"/>
    </row>
    <row r="19" spans="1:49" ht="25.5" x14ac:dyDescent="0.25">
      <c r="B19" s="115" t="s">
        <v>5</v>
      </c>
      <c r="C19" s="115"/>
      <c r="D19" s="115"/>
      <c r="E19" s="115"/>
      <c r="F19" s="115"/>
      <c r="G19" s="38" t="s">
        <v>58</v>
      </c>
      <c r="H19" s="2" t="s">
        <v>54</v>
      </c>
      <c r="I19" s="2" t="s">
        <v>51</v>
      </c>
      <c r="J19" s="2" t="s">
        <v>59</v>
      </c>
      <c r="K19" s="2" t="s">
        <v>27</v>
      </c>
      <c r="L19" s="2" t="s">
        <v>52</v>
      </c>
    </row>
    <row r="20" spans="1:49" x14ac:dyDescent="0.25">
      <c r="B20" s="123">
        <v>1</v>
      </c>
      <c r="C20" s="124"/>
      <c r="D20" s="124"/>
      <c r="E20" s="124"/>
      <c r="F20" s="124"/>
      <c r="G20" s="45">
        <v>2</v>
      </c>
      <c r="H20" s="43">
        <v>3</v>
      </c>
      <c r="I20" s="43">
        <v>4</v>
      </c>
      <c r="J20" s="43">
        <v>5</v>
      </c>
      <c r="K20" s="43" t="s">
        <v>34</v>
      </c>
      <c r="L20" s="43" t="s">
        <v>35</v>
      </c>
    </row>
    <row r="21" spans="1:49" ht="15.75" customHeight="1" x14ac:dyDescent="0.25">
      <c r="B21" s="111" t="s">
        <v>32</v>
      </c>
      <c r="C21" s="125"/>
      <c r="D21" s="125"/>
      <c r="E21" s="125"/>
      <c r="F21" s="125"/>
      <c r="G21" s="101">
        <v>0</v>
      </c>
      <c r="H21" s="26">
        <v>0</v>
      </c>
      <c r="I21" s="26">
        <v>0</v>
      </c>
      <c r="J21" s="26">
        <v>0</v>
      </c>
      <c r="K21" s="26"/>
      <c r="L21" s="26"/>
    </row>
    <row r="22" spans="1:49" x14ac:dyDescent="0.25">
      <c r="B22" s="111" t="s">
        <v>33</v>
      </c>
      <c r="C22" s="112"/>
      <c r="D22" s="112"/>
      <c r="E22" s="112"/>
      <c r="F22" s="112"/>
      <c r="G22" s="102">
        <v>0</v>
      </c>
      <c r="H22" s="26">
        <v>0</v>
      </c>
      <c r="I22" s="26">
        <v>0</v>
      </c>
      <c r="J22" s="26">
        <v>0</v>
      </c>
      <c r="K22" s="26"/>
      <c r="L22" s="26"/>
    </row>
    <row r="23" spans="1:49" ht="15" customHeight="1" x14ac:dyDescent="0.25">
      <c r="B23" s="126" t="s">
        <v>53</v>
      </c>
      <c r="C23" s="127"/>
      <c r="D23" s="127"/>
      <c r="E23" s="127"/>
      <c r="F23" s="128"/>
      <c r="G23" s="100">
        <f>+G21-G22</f>
        <v>0</v>
      </c>
      <c r="H23" s="100">
        <f t="shared" ref="H23:J23" si="1">+H21-H22</f>
        <v>0</v>
      </c>
      <c r="I23" s="100">
        <f t="shared" si="1"/>
        <v>0</v>
      </c>
      <c r="J23" s="100">
        <f t="shared" si="1"/>
        <v>0</v>
      </c>
      <c r="K23" s="48"/>
      <c r="L23" s="48"/>
    </row>
    <row r="24" spans="1:49" s="49" customFormat="1" ht="15" customHeight="1" x14ac:dyDescent="0.25">
      <c r="A24"/>
      <c r="B24" s="111" t="s">
        <v>16</v>
      </c>
      <c r="C24" s="112"/>
      <c r="D24" s="112"/>
      <c r="E24" s="112"/>
      <c r="F24" s="112"/>
      <c r="G24" s="102">
        <v>0</v>
      </c>
      <c r="H24" s="26">
        <v>0</v>
      </c>
      <c r="I24" s="26">
        <v>0</v>
      </c>
      <c r="J24" s="26">
        <v>0</v>
      </c>
      <c r="K24" s="26"/>
      <c r="L24" s="2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11" t="s">
        <v>64</v>
      </c>
      <c r="C25" s="112"/>
      <c r="D25" s="112"/>
      <c r="E25" s="112"/>
      <c r="F25" s="112"/>
      <c r="G25" s="102">
        <v>0</v>
      </c>
      <c r="H25" s="26">
        <v>0</v>
      </c>
      <c r="I25" s="26">
        <v>0</v>
      </c>
      <c r="J25" s="26">
        <v>0</v>
      </c>
      <c r="K25" s="26"/>
      <c r="L25" s="2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1" customFormat="1" x14ac:dyDescent="0.25">
      <c r="A26" s="59"/>
      <c r="B26" s="126" t="s">
        <v>66</v>
      </c>
      <c r="C26" s="127"/>
      <c r="D26" s="127"/>
      <c r="E26" s="127"/>
      <c r="F26" s="128"/>
      <c r="G26" s="100">
        <v>0</v>
      </c>
      <c r="H26" s="103">
        <v>0</v>
      </c>
      <c r="I26" s="103">
        <v>0</v>
      </c>
      <c r="J26" s="103">
        <v>0</v>
      </c>
      <c r="K26" s="60"/>
      <c r="L26" s="60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</row>
    <row r="27" spans="1:49" ht="15.75" x14ac:dyDescent="0.25">
      <c r="B27" s="118" t="s">
        <v>67</v>
      </c>
      <c r="C27" s="118"/>
      <c r="D27" s="118"/>
      <c r="E27" s="118"/>
      <c r="F27" s="118"/>
      <c r="G27" s="104">
        <v>0</v>
      </c>
      <c r="H27" s="23">
        <v>0</v>
      </c>
      <c r="I27" s="23">
        <v>0</v>
      </c>
      <c r="J27" s="23">
        <v>0</v>
      </c>
      <c r="K27" s="50"/>
      <c r="L27" s="50"/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6"/>
    </row>
    <row r="30" spans="1:49" x14ac:dyDescent="0.25">
      <c r="B30" s="106" t="s">
        <v>68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49" ht="15" customHeight="1" x14ac:dyDescent="0.25">
      <c r="B31" s="106" t="s">
        <v>69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49" ht="15" customHeight="1" x14ac:dyDescent="0.25">
      <c r="B32" s="106" t="s">
        <v>60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2:12" ht="36.75" customHeight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12" ht="15" customHeight="1" x14ac:dyDescent="0.25">
      <c r="B34" s="107" t="s">
        <v>70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2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BreakPreview" zoomScale="60" zoomScaleNormal="90" workbookViewId="0">
      <selection activeCell="G24" sqref="G24"/>
    </sheetView>
  </sheetViews>
  <sheetFormatPr defaultRowHeight="15" x14ac:dyDescent="0.25"/>
  <cols>
    <col min="2" max="2" width="5.42578125" customWidth="1"/>
    <col min="3" max="3" width="6.140625" customWidth="1"/>
    <col min="4" max="4" width="5.710937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19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05" t="s">
        <v>11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57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32" t="s">
        <v>5</v>
      </c>
      <c r="C8" s="133"/>
      <c r="D8" s="133"/>
      <c r="E8" s="133"/>
      <c r="F8" s="134"/>
      <c r="G8" s="48" t="s">
        <v>25</v>
      </c>
      <c r="H8" s="48" t="s">
        <v>54</v>
      </c>
      <c r="I8" s="48" t="s">
        <v>51</v>
      </c>
      <c r="J8" s="48" t="s">
        <v>26</v>
      </c>
      <c r="K8" s="48" t="s">
        <v>27</v>
      </c>
      <c r="L8" s="48" t="s">
        <v>52</v>
      </c>
    </row>
    <row r="9" spans="2:12" x14ac:dyDescent="0.25">
      <c r="B9" s="129">
        <v>1</v>
      </c>
      <c r="C9" s="130"/>
      <c r="D9" s="130"/>
      <c r="E9" s="130"/>
      <c r="F9" s="131"/>
      <c r="G9" s="51">
        <v>2</v>
      </c>
      <c r="H9" s="51">
        <v>3</v>
      </c>
      <c r="I9" s="51">
        <v>4</v>
      </c>
      <c r="J9" s="51">
        <v>5</v>
      </c>
      <c r="K9" s="51" t="s">
        <v>34</v>
      </c>
      <c r="L9" s="51" t="s">
        <v>35</v>
      </c>
    </row>
    <row r="10" spans="2:12" x14ac:dyDescent="0.25">
      <c r="B10" s="10"/>
      <c r="C10" s="10"/>
      <c r="D10" s="10"/>
      <c r="E10" s="10"/>
      <c r="F10" s="10" t="s">
        <v>50</v>
      </c>
      <c r="G10" s="76">
        <f>+G11</f>
        <v>20714.599999999999</v>
      </c>
      <c r="H10" s="8">
        <f t="shared" ref="H10:J13" si="0">+H11</f>
        <v>66361</v>
      </c>
      <c r="I10" s="8">
        <f t="shared" si="0"/>
        <v>66361</v>
      </c>
      <c r="J10" s="72">
        <f t="shared" si="0"/>
        <v>20737.29</v>
      </c>
      <c r="K10" s="72">
        <f>+J10/G10*100</f>
        <v>100.10953626910491</v>
      </c>
      <c r="L10" s="72">
        <f>+J10/I10*100</f>
        <v>31.249212639954195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71">
        <f>+G12</f>
        <v>20714.599999999999</v>
      </c>
      <c r="H11" s="47">
        <f t="shared" si="0"/>
        <v>66361</v>
      </c>
      <c r="I11" s="47">
        <f t="shared" si="0"/>
        <v>66361</v>
      </c>
      <c r="J11" s="71">
        <f t="shared" si="0"/>
        <v>20737.29</v>
      </c>
      <c r="K11" s="72">
        <f t="shared" ref="K11:K14" si="1">+J11/G11*100</f>
        <v>100.10953626910491</v>
      </c>
      <c r="L11" s="73">
        <f t="shared" ref="L11:L14" si="2">+J11/I11*100</f>
        <v>31.249212639954195</v>
      </c>
    </row>
    <row r="12" spans="2:12" ht="25.5" x14ac:dyDescent="0.25">
      <c r="B12" s="10"/>
      <c r="C12" s="15">
        <v>67</v>
      </c>
      <c r="D12" s="15"/>
      <c r="E12" s="15"/>
      <c r="F12" s="15" t="s">
        <v>74</v>
      </c>
      <c r="G12" s="76">
        <f>+G13</f>
        <v>20714.599999999999</v>
      </c>
      <c r="H12" s="8">
        <f t="shared" si="0"/>
        <v>66361</v>
      </c>
      <c r="I12" s="8">
        <f t="shared" si="0"/>
        <v>66361</v>
      </c>
      <c r="J12" s="72">
        <f t="shared" si="0"/>
        <v>20737.29</v>
      </c>
      <c r="K12" s="72">
        <f t="shared" si="1"/>
        <v>100.10953626910491</v>
      </c>
      <c r="L12" s="72">
        <f t="shared" si="2"/>
        <v>31.249212639954195</v>
      </c>
    </row>
    <row r="13" spans="2:12" ht="25.5" x14ac:dyDescent="0.25">
      <c r="B13" s="11"/>
      <c r="C13" s="11"/>
      <c r="D13" s="11">
        <v>671</v>
      </c>
      <c r="E13" s="11"/>
      <c r="F13" s="15" t="s">
        <v>75</v>
      </c>
      <c r="G13" s="76">
        <f>+G14</f>
        <v>20714.599999999999</v>
      </c>
      <c r="H13" s="8">
        <f t="shared" si="0"/>
        <v>66361</v>
      </c>
      <c r="I13" s="8">
        <f t="shared" si="0"/>
        <v>66361</v>
      </c>
      <c r="J13" s="72">
        <f t="shared" si="0"/>
        <v>20737.29</v>
      </c>
      <c r="K13" s="72">
        <f t="shared" si="1"/>
        <v>100.10953626910491</v>
      </c>
      <c r="L13" s="72">
        <f t="shared" si="2"/>
        <v>31.249212639954195</v>
      </c>
    </row>
    <row r="14" spans="2:12" ht="25.5" x14ac:dyDescent="0.25">
      <c r="B14" s="11"/>
      <c r="C14" s="11"/>
      <c r="D14" s="11"/>
      <c r="E14" s="11">
        <v>6711</v>
      </c>
      <c r="F14" s="15" t="s">
        <v>73</v>
      </c>
      <c r="G14" s="76">
        <v>20714.599999999999</v>
      </c>
      <c r="H14" s="8">
        <v>66361</v>
      </c>
      <c r="I14" s="8">
        <v>66361</v>
      </c>
      <c r="J14" s="72">
        <v>20737.29</v>
      </c>
      <c r="K14" s="72">
        <f t="shared" si="1"/>
        <v>100.10953626910491</v>
      </c>
      <c r="L14" s="72">
        <f t="shared" si="2"/>
        <v>31.249212639954195</v>
      </c>
    </row>
    <row r="16" spans="2:12" ht="18" x14ac:dyDescent="0.25">
      <c r="B16" s="3"/>
      <c r="C16" s="3"/>
      <c r="D16" s="3"/>
      <c r="E16" s="19"/>
      <c r="F16" s="3"/>
      <c r="G16" s="3"/>
      <c r="H16" s="3"/>
      <c r="I16" s="3"/>
      <c r="J16" s="4"/>
      <c r="K16" s="4"/>
      <c r="L16" s="4"/>
    </row>
    <row r="17" spans="2:12" ht="36.75" customHeight="1" x14ac:dyDescent="0.25">
      <c r="B17" s="132" t="s">
        <v>5</v>
      </c>
      <c r="C17" s="133"/>
      <c r="D17" s="133"/>
      <c r="E17" s="133"/>
      <c r="F17" s="134"/>
      <c r="G17" s="48" t="s">
        <v>25</v>
      </c>
      <c r="H17" s="48" t="s">
        <v>54</v>
      </c>
      <c r="I17" s="48" t="s">
        <v>51</v>
      </c>
      <c r="J17" s="48" t="s">
        <v>26</v>
      </c>
      <c r="K17" s="48" t="s">
        <v>27</v>
      </c>
      <c r="L17" s="48" t="s">
        <v>52</v>
      </c>
    </row>
    <row r="18" spans="2:12" x14ac:dyDescent="0.25">
      <c r="B18" s="129">
        <v>1</v>
      </c>
      <c r="C18" s="130"/>
      <c r="D18" s="130"/>
      <c r="E18" s="130"/>
      <c r="F18" s="131"/>
      <c r="G18" s="51">
        <v>2</v>
      </c>
      <c r="H18" s="51">
        <v>3</v>
      </c>
      <c r="I18" s="51">
        <v>4</v>
      </c>
      <c r="J18" s="51">
        <v>5</v>
      </c>
      <c r="K18" s="51" t="s">
        <v>34</v>
      </c>
      <c r="L18" s="51" t="s">
        <v>35</v>
      </c>
    </row>
    <row r="19" spans="2:12" x14ac:dyDescent="0.25">
      <c r="B19" s="10"/>
      <c r="C19" s="10"/>
      <c r="D19" s="10"/>
      <c r="E19" s="10"/>
      <c r="F19" s="10" t="s">
        <v>49</v>
      </c>
      <c r="G19" s="76">
        <f>+G20</f>
        <v>20714.600000000002</v>
      </c>
      <c r="H19" s="8">
        <f>+H20</f>
        <v>66361</v>
      </c>
      <c r="I19" s="8">
        <f>+I20</f>
        <v>66361</v>
      </c>
      <c r="J19" s="86">
        <f>+J20</f>
        <v>20737.29</v>
      </c>
      <c r="K19" s="86">
        <f>+J19/G19*100</f>
        <v>100.10953626910488</v>
      </c>
      <c r="L19" s="86">
        <f>+J19/I19*100</f>
        <v>31.249212639954195</v>
      </c>
    </row>
    <row r="20" spans="2:12" x14ac:dyDescent="0.25">
      <c r="B20" s="10">
        <v>3</v>
      </c>
      <c r="C20" s="10"/>
      <c r="D20" s="10"/>
      <c r="E20" s="10"/>
      <c r="F20" s="10" t="s">
        <v>4</v>
      </c>
      <c r="G20" s="76">
        <f>+G21+G30</f>
        <v>20714.600000000002</v>
      </c>
      <c r="H20" s="8">
        <f>+H21+H30</f>
        <v>66361</v>
      </c>
      <c r="I20" s="8">
        <f>+I21+I30</f>
        <v>66361</v>
      </c>
      <c r="J20" s="86">
        <f>+J21</f>
        <v>20737.29</v>
      </c>
      <c r="K20" s="86">
        <f t="shared" ref="K20:K32" si="3">+J20/G20*100</f>
        <v>100.10953626910488</v>
      </c>
      <c r="L20" s="86">
        <f t="shared" ref="L20:L32" si="4">+J20/I20*100</f>
        <v>31.249212639954195</v>
      </c>
    </row>
    <row r="21" spans="2:12" x14ac:dyDescent="0.25">
      <c r="B21" s="11"/>
      <c r="C21" s="11">
        <v>32</v>
      </c>
      <c r="D21" s="12"/>
      <c r="E21" s="12"/>
      <c r="F21" s="11" t="s">
        <v>12</v>
      </c>
      <c r="G21" s="76">
        <f>+G22+G24+G27</f>
        <v>20576.390000000003</v>
      </c>
      <c r="H21" s="8">
        <f>+H22+H24+H27</f>
        <v>66096</v>
      </c>
      <c r="I21" s="8">
        <f>+I22+I24+I27</f>
        <v>66096</v>
      </c>
      <c r="J21" s="86">
        <f>+J22+J24+J27+J30</f>
        <v>20737.29</v>
      </c>
      <c r="K21" s="86">
        <f t="shared" si="3"/>
        <v>100.78196418322163</v>
      </c>
      <c r="L21" s="86">
        <f t="shared" si="4"/>
        <v>31.374500726216414</v>
      </c>
    </row>
    <row r="22" spans="2:12" x14ac:dyDescent="0.25">
      <c r="B22" s="11"/>
      <c r="C22" s="11"/>
      <c r="D22" s="11">
        <v>322</v>
      </c>
      <c r="E22" s="11"/>
      <c r="F22" s="11" t="s">
        <v>76</v>
      </c>
      <c r="G22" s="76">
        <f>+G23</f>
        <v>0</v>
      </c>
      <c r="H22" s="8">
        <f>+H23</f>
        <v>133</v>
      </c>
      <c r="I22" s="8">
        <f>+I23</f>
        <v>133</v>
      </c>
      <c r="J22" s="86">
        <f>+J23</f>
        <v>0</v>
      </c>
      <c r="K22" s="86"/>
      <c r="L22" s="86"/>
    </row>
    <row r="23" spans="2:12" x14ac:dyDescent="0.25">
      <c r="B23" s="11"/>
      <c r="C23" s="22"/>
      <c r="D23" s="11"/>
      <c r="E23" s="11">
        <v>3221</v>
      </c>
      <c r="F23" s="33" t="s">
        <v>77</v>
      </c>
      <c r="G23" s="76">
        <v>0</v>
      </c>
      <c r="H23" s="8">
        <v>133</v>
      </c>
      <c r="I23" s="8">
        <v>133</v>
      </c>
      <c r="J23" s="86">
        <v>0</v>
      </c>
      <c r="K23" s="86"/>
      <c r="L23" s="86"/>
    </row>
    <row r="24" spans="2:12" x14ac:dyDescent="0.25">
      <c r="B24" s="11"/>
      <c r="C24" s="22"/>
      <c r="D24" s="11">
        <v>323</v>
      </c>
      <c r="E24" s="11"/>
      <c r="F24" s="11" t="s">
        <v>78</v>
      </c>
      <c r="G24" s="76">
        <f>+G25+G26</f>
        <v>2997.66</v>
      </c>
      <c r="H24" s="8">
        <f>+H25+H26</f>
        <v>8627</v>
      </c>
      <c r="I24" s="8">
        <f>+I25+I26</f>
        <v>8627</v>
      </c>
      <c r="J24" s="86">
        <f>+J25+J26</f>
        <v>3037.85</v>
      </c>
      <c r="K24" s="86">
        <f t="shared" si="3"/>
        <v>101.34071242235612</v>
      </c>
      <c r="L24" s="86">
        <f t="shared" si="4"/>
        <v>35.213283876202617</v>
      </c>
    </row>
    <row r="25" spans="2:12" x14ac:dyDescent="0.25">
      <c r="B25" s="11"/>
      <c r="C25" s="22"/>
      <c r="D25" s="11"/>
      <c r="E25" s="11">
        <v>3237</v>
      </c>
      <c r="F25" s="11" t="s">
        <v>79</v>
      </c>
      <c r="G25" s="76">
        <v>2490</v>
      </c>
      <c r="H25" s="8">
        <v>7565</v>
      </c>
      <c r="I25" s="8">
        <v>7565</v>
      </c>
      <c r="J25" s="86">
        <v>2530.19</v>
      </c>
      <c r="K25" s="86">
        <f t="shared" si="3"/>
        <v>101.61405622489961</v>
      </c>
      <c r="L25" s="86">
        <f t="shared" si="4"/>
        <v>33.44600132187707</v>
      </c>
    </row>
    <row r="26" spans="2:12" x14ac:dyDescent="0.25">
      <c r="B26" s="11"/>
      <c r="C26" s="11"/>
      <c r="D26" s="11"/>
      <c r="E26" s="11">
        <v>3238</v>
      </c>
      <c r="F26" s="11" t="s">
        <v>80</v>
      </c>
      <c r="G26" s="76">
        <v>507.66</v>
      </c>
      <c r="H26" s="8">
        <v>1062</v>
      </c>
      <c r="I26" s="8">
        <v>1062</v>
      </c>
      <c r="J26" s="86">
        <v>507.66</v>
      </c>
      <c r="K26" s="86">
        <f t="shared" si="3"/>
        <v>100</v>
      </c>
      <c r="L26" s="86">
        <f t="shared" si="4"/>
        <v>47.802259887005654</v>
      </c>
    </row>
    <row r="27" spans="2:12" x14ac:dyDescent="0.25">
      <c r="B27" s="13"/>
      <c r="C27" s="14"/>
      <c r="D27" s="70">
        <v>329</v>
      </c>
      <c r="E27" s="70"/>
      <c r="F27" s="21" t="s">
        <v>81</v>
      </c>
      <c r="G27" s="76">
        <f>+G28+G29</f>
        <v>17578.730000000003</v>
      </c>
      <c r="H27" s="8">
        <f>+H28+H29</f>
        <v>57336</v>
      </c>
      <c r="I27" s="8">
        <f>+I28+I29</f>
        <v>57336</v>
      </c>
      <c r="J27" s="86">
        <f>+J28+J29</f>
        <v>17564.480000000003</v>
      </c>
      <c r="K27" s="86">
        <f t="shared" si="3"/>
        <v>99.918936123371822</v>
      </c>
      <c r="L27" s="86">
        <f t="shared" si="4"/>
        <v>30.634296079252131</v>
      </c>
    </row>
    <row r="28" spans="2:12" ht="25.5" x14ac:dyDescent="0.25">
      <c r="B28" s="15"/>
      <c r="C28" s="15"/>
      <c r="D28" s="15"/>
      <c r="E28" s="15">
        <v>3291</v>
      </c>
      <c r="F28" s="21" t="s">
        <v>82</v>
      </c>
      <c r="G28" s="76">
        <v>17449.330000000002</v>
      </c>
      <c r="H28" s="8">
        <v>54682</v>
      </c>
      <c r="I28" s="8">
        <v>54682</v>
      </c>
      <c r="J28" s="86">
        <v>17377.580000000002</v>
      </c>
      <c r="K28" s="86">
        <f t="shared" si="3"/>
        <v>99.58880942706682</v>
      </c>
      <c r="L28" s="86">
        <f t="shared" si="4"/>
        <v>31.779342379576462</v>
      </c>
    </row>
    <row r="29" spans="2:12" x14ac:dyDescent="0.25">
      <c r="B29" s="15"/>
      <c r="C29" s="15"/>
      <c r="D29" s="11"/>
      <c r="E29" s="11">
        <v>3299</v>
      </c>
      <c r="F29" s="11" t="s">
        <v>81</v>
      </c>
      <c r="G29" s="76">
        <v>129.4</v>
      </c>
      <c r="H29" s="8">
        <v>2654</v>
      </c>
      <c r="I29" s="8">
        <v>2654</v>
      </c>
      <c r="J29" s="86">
        <v>186.9</v>
      </c>
      <c r="K29" s="86">
        <f t="shared" si="3"/>
        <v>144.43585780525504</v>
      </c>
      <c r="L29" s="86">
        <f t="shared" si="4"/>
        <v>7.0422004521477026</v>
      </c>
    </row>
    <row r="30" spans="2:12" x14ac:dyDescent="0.25">
      <c r="B30" s="15"/>
      <c r="C30" s="15">
        <v>34</v>
      </c>
      <c r="D30" s="11"/>
      <c r="E30" s="11"/>
      <c r="F30" s="11" t="s">
        <v>83</v>
      </c>
      <c r="G30" s="76">
        <f>+G31</f>
        <v>138.21</v>
      </c>
      <c r="H30" s="8">
        <f t="shared" ref="H30:J31" si="5">+H31</f>
        <v>265</v>
      </c>
      <c r="I30" s="8">
        <f t="shared" si="5"/>
        <v>265</v>
      </c>
      <c r="J30" s="86">
        <f t="shared" si="5"/>
        <v>134.96</v>
      </c>
      <c r="K30" s="86">
        <f t="shared" si="3"/>
        <v>97.648505896823679</v>
      </c>
      <c r="L30" s="86">
        <f t="shared" si="4"/>
        <v>50.928301886792461</v>
      </c>
    </row>
    <row r="31" spans="2:12" x14ac:dyDescent="0.25">
      <c r="B31" s="15"/>
      <c r="C31" s="15"/>
      <c r="D31" s="11">
        <v>343</v>
      </c>
      <c r="E31" s="11"/>
      <c r="F31" s="11" t="s">
        <v>84</v>
      </c>
      <c r="G31" s="76">
        <f>+G32</f>
        <v>138.21</v>
      </c>
      <c r="H31" s="8">
        <f t="shared" si="5"/>
        <v>265</v>
      </c>
      <c r="I31" s="8">
        <f t="shared" si="5"/>
        <v>265</v>
      </c>
      <c r="J31" s="86">
        <f t="shared" si="5"/>
        <v>134.96</v>
      </c>
      <c r="K31" s="86">
        <f t="shared" si="3"/>
        <v>97.648505896823679</v>
      </c>
      <c r="L31" s="86">
        <f t="shared" si="4"/>
        <v>50.928301886792461</v>
      </c>
    </row>
    <row r="32" spans="2:12" x14ac:dyDescent="0.25">
      <c r="B32" s="15"/>
      <c r="C32" s="15"/>
      <c r="D32" s="11"/>
      <c r="E32" s="11">
        <v>3431</v>
      </c>
      <c r="F32" s="11" t="s">
        <v>85</v>
      </c>
      <c r="G32" s="76">
        <v>138.21</v>
      </c>
      <c r="H32" s="8">
        <v>265</v>
      </c>
      <c r="I32" s="8">
        <v>265</v>
      </c>
      <c r="J32" s="86">
        <v>134.96</v>
      </c>
      <c r="K32" s="86">
        <f t="shared" si="3"/>
        <v>97.648505896823679</v>
      </c>
      <c r="L32" s="86">
        <f t="shared" si="4"/>
        <v>50.928301886792461</v>
      </c>
    </row>
    <row r="35" spans="2:12" ht="15" customHeight="1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2:12" x14ac:dyDescent="0.2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2:12" ht="4.5" customHeight="1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</sheetData>
  <mergeCells count="7">
    <mergeCell ref="B2:L2"/>
    <mergeCell ref="B4:L4"/>
    <mergeCell ref="B6:L6"/>
    <mergeCell ref="B18:F18"/>
    <mergeCell ref="B9:F9"/>
    <mergeCell ref="B17:F17"/>
    <mergeCell ref="B8:F8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view="pageBreakPreview" zoomScale="60" zoomScaleNormal="100" workbookViewId="0">
      <selection activeCell="G6" sqref="G6:G12"/>
    </sheetView>
  </sheetViews>
  <sheetFormatPr defaultRowHeight="15" x14ac:dyDescent="0.25"/>
  <cols>
    <col min="2" max="2" width="35" customWidth="1"/>
    <col min="3" max="6" width="25.28515625" customWidth="1"/>
    <col min="7" max="7" width="11.42578125" customWidth="1"/>
    <col min="8" max="8" width="12" customWidth="1"/>
  </cols>
  <sheetData>
    <row r="1" spans="2:11" ht="18" x14ac:dyDescent="0.25">
      <c r="B1" s="3"/>
      <c r="C1" s="3"/>
      <c r="D1" s="3"/>
      <c r="E1" s="3"/>
      <c r="F1" s="4"/>
      <c r="G1" s="4"/>
      <c r="H1" s="4"/>
    </row>
    <row r="2" spans="2:11" ht="15.75" customHeight="1" x14ac:dyDescent="0.25">
      <c r="B2" s="105" t="s">
        <v>37</v>
      </c>
      <c r="C2" s="105"/>
      <c r="D2" s="105"/>
      <c r="E2" s="105"/>
      <c r="F2" s="105"/>
      <c r="G2" s="105"/>
      <c r="H2" s="105"/>
    </row>
    <row r="3" spans="2:11" ht="18" x14ac:dyDescent="0.25">
      <c r="B3" s="3"/>
      <c r="C3" s="3"/>
      <c r="D3" s="3"/>
      <c r="E3" s="3"/>
      <c r="F3" s="4"/>
      <c r="G3" s="4"/>
      <c r="H3" s="4"/>
    </row>
    <row r="4" spans="2:11" ht="33.75" customHeight="1" x14ac:dyDescent="0.25">
      <c r="B4" s="48" t="s">
        <v>5</v>
      </c>
      <c r="C4" s="48" t="s">
        <v>25</v>
      </c>
      <c r="D4" s="48" t="s">
        <v>54</v>
      </c>
      <c r="E4" s="48" t="s">
        <v>51</v>
      </c>
      <c r="F4" s="48" t="s">
        <v>26</v>
      </c>
      <c r="G4" s="48" t="s">
        <v>27</v>
      </c>
      <c r="H4" s="48" t="s">
        <v>52</v>
      </c>
    </row>
    <row r="5" spans="2:11" x14ac:dyDescent="0.25">
      <c r="B5" s="48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34</v>
      </c>
      <c r="H5" s="51" t="s">
        <v>35</v>
      </c>
    </row>
    <row r="6" spans="2:11" x14ac:dyDescent="0.25">
      <c r="B6" s="10" t="s">
        <v>48</v>
      </c>
      <c r="C6" s="91">
        <f>+C7</f>
        <v>20714.599999999999</v>
      </c>
      <c r="D6" s="90">
        <f t="shared" ref="D6:F7" si="0">+D7</f>
        <v>66361</v>
      </c>
      <c r="E6" s="90">
        <f t="shared" si="0"/>
        <v>66361</v>
      </c>
      <c r="F6" s="91">
        <f t="shared" si="0"/>
        <v>20737.29</v>
      </c>
      <c r="G6" s="73">
        <f>+F6/C6*100</f>
        <v>100.10953626910491</v>
      </c>
      <c r="H6" s="73">
        <f>+F6/E6*100</f>
        <v>31.249212639954195</v>
      </c>
    </row>
    <row r="7" spans="2:11" x14ac:dyDescent="0.25">
      <c r="B7" s="10" t="s">
        <v>17</v>
      </c>
      <c r="C7" s="73">
        <f>+C8</f>
        <v>20714.599999999999</v>
      </c>
      <c r="D7" s="74">
        <f t="shared" si="0"/>
        <v>66361</v>
      </c>
      <c r="E7" s="74">
        <f t="shared" si="0"/>
        <v>66361</v>
      </c>
      <c r="F7" s="73">
        <f t="shared" si="0"/>
        <v>20737.29</v>
      </c>
      <c r="G7" s="73">
        <f t="shared" ref="G7:G12" si="1">+F7/C7*100</f>
        <v>100.10953626910491</v>
      </c>
      <c r="H7" s="73">
        <f>+F7/E7*100</f>
        <v>31.249212639954195</v>
      </c>
    </row>
    <row r="8" spans="2:11" x14ac:dyDescent="0.25">
      <c r="B8" s="30" t="s">
        <v>18</v>
      </c>
      <c r="C8" s="72">
        <v>20714.599999999999</v>
      </c>
      <c r="D8" s="8">
        <v>66361</v>
      </c>
      <c r="E8" s="8">
        <v>66361</v>
      </c>
      <c r="F8" s="72">
        <v>20737.29</v>
      </c>
      <c r="G8" s="72">
        <f t="shared" si="1"/>
        <v>100.10953626910491</v>
      </c>
      <c r="H8" s="72">
        <f>+F8/E8*100</f>
        <v>31.249212639954195</v>
      </c>
    </row>
    <row r="9" spans="2:11" x14ac:dyDescent="0.25">
      <c r="B9" s="32"/>
      <c r="C9" s="72"/>
      <c r="D9" s="8"/>
      <c r="E9" s="9"/>
      <c r="F9" s="72"/>
      <c r="G9" s="72"/>
      <c r="H9" s="72"/>
    </row>
    <row r="10" spans="2:11" ht="15.75" customHeight="1" x14ac:dyDescent="0.25">
      <c r="B10" s="10" t="s">
        <v>49</v>
      </c>
      <c r="C10" s="73">
        <f>+C11</f>
        <v>20714.599999999999</v>
      </c>
      <c r="D10" s="74">
        <f t="shared" ref="D10:F11" si="2">+D11</f>
        <v>66361</v>
      </c>
      <c r="E10" s="75">
        <f t="shared" si="2"/>
        <v>66361</v>
      </c>
      <c r="F10" s="73">
        <f t="shared" si="2"/>
        <v>20737.29</v>
      </c>
      <c r="G10" s="73">
        <f t="shared" si="1"/>
        <v>100.10953626910491</v>
      </c>
      <c r="H10" s="73">
        <f t="shared" ref="H10:H12" si="3">+F10/E10*100</f>
        <v>31.249212639954195</v>
      </c>
    </row>
    <row r="11" spans="2:11" ht="15.75" customHeight="1" x14ac:dyDescent="0.25">
      <c r="B11" s="10" t="s">
        <v>17</v>
      </c>
      <c r="C11" s="73">
        <f>+C12</f>
        <v>20714.599999999999</v>
      </c>
      <c r="D11" s="74">
        <f t="shared" si="2"/>
        <v>66361</v>
      </c>
      <c r="E11" s="74">
        <f t="shared" si="2"/>
        <v>66361</v>
      </c>
      <c r="F11" s="73">
        <f t="shared" si="2"/>
        <v>20737.29</v>
      </c>
      <c r="G11" s="73">
        <f t="shared" si="1"/>
        <v>100.10953626910491</v>
      </c>
      <c r="H11" s="73">
        <f t="shared" si="3"/>
        <v>31.249212639954195</v>
      </c>
    </row>
    <row r="12" spans="2:11" x14ac:dyDescent="0.25">
      <c r="B12" s="30" t="s">
        <v>18</v>
      </c>
      <c r="C12" s="72">
        <v>20714.599999999999</v>
      </c>
      <c r="D12" s="8">
        <v>66361</v>
      </c>
      <c r="E12" s="8">
        <v>66361</v>
      </c>
      <c r="F12" s="72">
        <v>20737.29</v>
      </c>
      <c r="G12" s="72">
        <f t="shared" si="1"/>
        <v>100.10953626910491</v>
      </c>
      <c r="H12" s="72">
        <f t="shared" si="3"/>
        <v>31.249212639954195</v>
      </c>
    </row>
    <row r="13" spans="2:11" x14ac:dyDescent="0.25">
      <c r="C13" s="89"/>
      <c r="D13" s="89"/>
      <c r="E13" s="89"/>
      <c r="F13" s="89"/>
      <c r="G13" s="89"/>
      <c r="H13" s="89"/>
    </row>
    <row r="14" spans="2:11" ht="15" customHeight="1" x14ac:dyDescent="0.25"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2:11" x14ac:dyDescent="0.25"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2:11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G8" sqref="G8"/>
    </sheetView>
  </sheetViews>
  <sheetFormatPr defaultRowHeight="15" x14ac:dyDescent="0.25"/>
  <cols>
    <col min="2" max="2" width="37.7109375" customWidth="1"/>
    <col min="3" max="6" width="25.28515625" customWidth="1"/>
    <col min="7" max="7" width="11.5703125" customWidth="1"/>
    <col min="8" max="8" width="11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105" t="s">
        <v>38</v>
      </c>
      <c r="C2" s="105"/>
      <c r="D2" s="105"/>
      <c r="E2" s="105"/>
      <c r="F2" s="105"/>
      <c r="G2" s="105"/>
      <c r="H2" s="105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8" t="s">
        <v>5</v>
      </c>
      <c r="C4" s="48" t="s">
        <v>61</v>
      </c>
      <c r="D4" s="48" t="s">
        <v>54</v>
      </c>
      <c r="E4" s="48" t="s">
        <v>51</v>
      </c>
      <c r="F4" s="48" t="s">
        <v>62</v>
      </c>
      <c r="G4" s="48" t="s">
        <v>27</v>
      </c>
      <c r="H4" s="48" t="s">
        <v>52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34</v>
      </c>
      <c r="H5" s="51" t="s">
        <v>35</v>
      </c>
    </row>
    <row r="6" spans="2:8" ht="15.75" customHeight="1" x14ac:dyDescent="0.25">
      <c r="B6" s="10" t="s">
        <v>49</v>
      </c>
      <c r="C6" s="73">
        <f>+C7</f>
        <v>20714.599999999999</v>
      </c>
      <c r="D6" s="74">
        <f t="shared" ref="D6:F7" si="0">+D7</f>
        <v>66361</v>
      </c>
      <c r="E6" s="74">
        <f t="shared" si="0"/>
        <v>66361</v>
      </c>
      <c r="F6" s="73">
        <f t="shared" si="0"/>
        <v>20737.29</v>
      </c>
      <c r="G6" s="73">
        <f>+F6/C6*100</f>
        <v>100.10953626910491</v>
      </c>
      <c r="H6" s="73">
        <f>+H7</f>
        <v>31.249212639954195</v>
      </c>
    </row>
    <row r="7" spans="2:8" ht="15.75" customHeight="1" x14ac:dyDescent="0.25">
      <c r="B7" s="10" t="s">
        <v>6</v>
      </c>
      <c r="C7" s="73">
        <f>+C8</f>
        <v>20714.599999999999</v>
      </c>
      <c r="D7" s="74">
        <f t="shared" si="0"/>
        <v>66361</v>
      </c>
      <c r="E7" s="74">
        <f t="shared" si="0"/>
        <v>66361</v>
      </c>
      <c r="F7" s="73">
        <f t="shared" si="0"/>
        <v>20737.29</v>
      </c>
      <c r="G7" s="73">
        <f t="shared" ref="G7:G8" si="1">+F7/C7*100</f>
        <v>100.10953626910491</v>
      </c>
      <c r="H7" s="73">
        <f>+H8</f>
        <v>31.249212639954195</v>
      </c>
    </row>
    <row r="8" spans="2:8" ht="25.5" x14ac:dyDescent="0.25">
      <c r="B8" s="17" t="s">
        <v>7</v>
      </c>
      <c r="C8" s="72">
        <v>20714.599999999999</v>
      </c>
      <c r="D8" s="8">
        <v>66361</v>
      </c>
      <c r="E8" s="8">
        <v>66361</v>
      </c>
      <c r="F8" s="72">
        <v>20737.29</v>
      </c>
      <c r="G8" s="72">
        <f t="shared" si="1"/>
        <v>100.10953626910491</v>
      </c>
      <c r="H8" s="72">
        <f>+F8/E8*100</f>
        <v>31.249212639954195</v>
      </c>
    </row>
    <row r="10" spans="2:8" x14ac:dyDescent="0.25">
      <c r="B10" s="42"/>
      <c r="C10" s="42"/>
      <c r="D10" s="42"/>
      <c r="E10" s="42"/>
      <c r="F10" s="42"/>
      <c r="G10" s="42"/>
      <c r="H10" s="42"/>
    </row>
    <row r="11" spans="2:8" x14ac:dyDescent="0.25">
      <c r="B11" s="42"/>
      <c r="C11" s="42"/>
      <c r="D11" s="42"/>
      <c r="E11" s="42"/>
      <c r="F11" s="42"/>
      <c r="G11" s="42"/>
      <c r="H11" s="42"/>
    </row>
    <row r="12" spans="2:8" x14ac:dyDescent="0.25">
      <c r="B12" s="42"/>
      <c r="C12" s="42"/>
      <c r="D12" s="42"/>
      <c r="E12" s="42"/>
      <c r="F12" s="42"/>
      <c r="G12" s="42"/>
      <c r="H12" s="42"/>
    </row>
  </sheetData>
  <mergeCells count="1">
    <mergeCell ref="B2:H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="60" zoomScaleNormal="100" workbookViewId="0">
      <selection activeCell="K14" sqref="K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9"/>
      <c r="E1" s="3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05" t="s">
        <v>11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56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39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32" t="s">
        <v>5</v>
      </c>
      <c r="C7" s="133"/>
      <c r="D7" s="133"/>
      <c r="E7" s="133"/>
      <c r="F7" s="134"/>
      <c r="G7" s="52" t="s">
        <v>25</v>
      </c>
      <c r="H7" s="52" t="s">
        <v>54</v>
      </c>
      <c r="I7" s="52" t="s">
        <v>51</v>
      </c>
      <c r="J7" s="52" t="s">
        <v>26</v>
      </c>
      <c r="K7" s="52" t="s">
        <v>27</v>
      </c>
      <c r="L7" s="52" t="s">
        <v>52</v>
      </c>
    </row>
    <row r="8" spans="2:12" x14ac:dyDescent="0.25">
      <c r="B8" s="132">
        <v>1</v>
      </c>
      <c r="C8" s="133"/>
      <c r="D8" s="133"/>
      <c r="E8" s="133"/>
      <c r="F8" s="134"/>
      <c r="G8" s="53">
        <v>2</v>
      </c>
      <c r="H8" s="53">
        <v>3</v>
      </c>
      <c r="I8" s="53">
        <v>4</v>
      </c>
      <c r="J8" s="53">
        <v>5</v>
      </c>
      <c r="K8" s="53" t="s">
        <v>34</v>
      </c>
      <c r="L8" s="53" t="s">
        <v>35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8">
        <v>0</v>
      </c>
      <c r="H9" s="8">
        <v>0</v>
      </c>
      <c r="I9" s="8">
        <v>0</v>
      </c>
      <c r="J9" s="39">
        <v>0</v>
      </c>
      <c r="K9" s="39"/>
      <c r="L9" s="39"/>
    </row>
    <row r="10" spans="2:12" x14ac:dyDescent="0.25">
      <c r="B10" s="10"/>
      <c r="C10" s="15">
        <v>84</v>
      </c>
      <c r="D10" s="15"/>
      <c r="E10" s="15"/>
      <c r="F10" s="15" t="s">
        <v>13</v>
      </c>
      <c r="G10" s="8"/>
      <c r="H10" s="8"/>
      <c r="I10" s="8"/>
      <c r="J10" s="39"/>
      <c r="K10" s="39"/>
      <c r="L10" s="39"/>
    </row>
    <row r="11" spans="2:12" ht="51" x14ac:dyDescent="0.25">
      <c r="B11" s="11"/>
      <c r="C11" s="11"/>
      <c r="D11" s="11">
        <v>841</v>
      </c>
      <c r="E11" s="11"/>
      <c r="F11" s="33" t="s">
        <v>40</v>
      </c>
      <c r="G11" s="8"/>
      <c r="H11" s="8"/>
      <c r="I11" s="8"/>
      <c r="J11" s="39"/>
      <c r="K11" s="39"/>
      <c r="L11" s="39"/>
    </row>
    <row r="12" spans="2:12" ht="25.5" x14ac:dyDescent="0.25">
      <c r="B12" s="11"/>
      <c r="C12" s="11"/>
      <c r="D12" s="11"/>
      <c r="E12" s="11">
        <v>8413</v>
      </c>
      <c r="F12" s="33" t="s">
        <v>41</v>
      </c>
      <c r="G12" s="8"/>
      <c r="H12" s="8"/>
      <c r="I12" s="8"/>
      <c r="J12" s="39"/>
      <c r="K12" s="39"/>
      <c r="L12" s="39"/>
    </row>
    <row r="13" spans="2:12" x14ac:dyDescent="0.25">
      <c r="B13" s="11"/>
      <c r="C13" s="11"/>
      <c r="D13" s="11"/>
      <c r="E13" s="12" t="s">
        <v>20</v>
      </c>
      <c r="F13" s="17"/>
      <c r="G13" s="8"/>
      <c r="H13" s="8"/>
      <c r="I13" s="8"/>
      <c r="J13" s="39"/>
      <c r="K13" s="39"/>
      <c r="L13" s="39"/>
    </row>
    <row r="14" spans="2:12" ht="25.5" x14ac:dyDescent="0.25">
      <c r="B14" s="13">
        <v>5</v>
      </c>
      <c r="C14" s="14"/>
      <c r="D14" s="14"/>
      <c r="E14" s="14"/>
      <c r="F14" s="20" t="s">
        <v>9</v>
      </c>
      <c r="G14" s="8">
        <v>0</v>
      </c>
      <c r="H14" s="8">
        <v>0</v>
      </c>
      <c r="I14" s="8">
        <v>0</v>
      </c>
      <c r="J14" s="39">
        <v>0</v>
      </c>
      <c r="K14" s="39"/>
      <c r="L14" s="39"/>
    </row>
    <row r="15" spans="2:12" ht="25.5" x14ac:dyDescent="0.25">
      <c r="B15" s="15"/>
      <c r="C15" s="15">
        <v>54</v>
      </c>
      <c r="D15" s="15"/>
      <c r="E15" s="15"/>
      <c r="F15" s="21" t="s">
        <v>14</v>
      </c>
      <c r="G15" s="8"/>
      <c r="H15" s="8"/>
      <c r="I15" s="9"/>
      <c r="J15" s="39"/>
      <c r="K15" s="39"/>
      <c r="L15" s="39"/>
    </row>
    <row r="16" spans="2:12" ht="63.75" x14ac:dyDescent="0.25">
      <c r="B16" s="15"/>
      <c r="C16" s="15"/>
      <c r="D16" s="15">
        <v>541</v>
      </c>
      <c r="E16" s="33"/>
      <c r="F16" s="33" t="s">
        <v>42</v>
      </c>
      <c r="G16" s="8"/>
      <c r="H16" s="8"/>
      <c r="I16" s="9"/>
      <c r="J16" s="39"/>
      <c r="K16" s="39"/>
      <c r="L16" s="39"/>
    </row>
    <row r="17" spans="2:12" ht="38.25" x14ac:dyDescent="0.25">
      <c r="B17" s="15"/>
      <c r="C17" s="15"/>
      <c r="D17" s="15"/>
      <c r="E17" s="33">
        <v>5413</v>
      </c>
      <c r="F17" s="33" t="s">
        <v>43</v>
      </c>
      <c r="G17" s="8"/>
      <c r="H17" s="8"/>
      <c r="I17" s="9"/>
      <c r="J17" s="39"/>
      <c r="K17" s="39"/>
      <c r="L17" s="39"/>
    </row>
    <row r="18" spans="2:12" x14ac:dyDescent="0.25">
      <c r="B18" s="16"/>
      <c r="C18" s="14"/>
      <c r="D18" s="14"/>
      <c r="E18" s="14"/>
      <c r="F18" s="20" t="s">
        <v>20</v>
      </c>
      <c r="G18" s="8"/>
      <c r="H18" s="8"/>
      <c r="I18" s="8"/>
      <c r="J18" s="39"/>
      <c r="K18" s="39"/>
      <c r="L18" s="39"/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view="pageBreakPreview" zoomScale="60" zoomScaleNormal="100" workbookViewId="0">
      <selection activeCell="G6" sqref="G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105" t="s">
        <v>44</v>
      </c>
      <c r="C2" s="105"/>
      <c r="D2" s="105"/>
      <c r="E2" s="105"/>
      <c r="F2" s="105"/>
      <c r="G2" s="105"/>
      <c r="H2" s="105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8" t="s">
        <v>5</v>
      </c>
      <c r="C4" s="48" t="s">
        <v>58</v>
      </c>
      <c r="D4" s="48" t="s">
        <v>54</v>
      </c>
      <c r="E4" s="48" t="s">
        <v>51</v>
      </c>
      <c r="F4" s="48" t="s">
        <v>59</v>
      </c>
      <c r="G4" s="48" t="s">
        <v>27</v>
      </c>
      <c r="H4" s="48" t="s">
        <v>52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34</v>
      </c>
      <c r="H5" s="48" t="s">
        <v>35</v>
      </c>
    </row>
    <row r="6" spans="2:8" x14ac:dyDescent="0.25">
      <c r="B6" s="10" t="s">
        <v>46</v>
      </c>
      <c r="C6" s="8">
        <v>0</v>
      </c>
      <c r="D6" s="8">
        <v>0</v>
      </c>
      <c r="E6" s="9">
        <v>0</v>
      </c>
      <c r="F6" s="39">
        <v>0</v>
      </c>
      <c r="G6" s="39"/>
      <c r="H6" s="39"/>
    </row>
    <row r="7" spans="2:8" x14ac:dyDescent="0.25">
      <c r="B7" s="10" t="s">
        <v>17</v>
      </c>
      <c r="C7" s="8"/>
      <c r="D7" s="8"/>
      <c r="E7" s="8"/>
      <c r="F7" s="39"/>
      <c r="G7" s="39"/>
      <c r="H7" s="39"/>
    </row>
    <row r="8" spans="2:8" x14ac:dyDescent="0.25">
      <c r="B8" s="30" t="s">
        <v>18</v>
      </c>
      <c r="C8" s="8"/>
      <c r="D8" s="8"/>
      <c r="E8" s="8"/>
      <c r="F8" s="39"/>
      <c r="G8" s="39"/>
      <c r="H8" s="39"/>
    </row>
    <row r="9" spans="2:8" x14ac:dyDescent="0.25">
      <c r="B9" s="31" t="s">
        <v>19</v>
      </c>
      <c r="C9" s="8"/>
      <c r="D9" s="8"/>
      <c r="E9" s="8"/>
      <c r="F9" s="39"/>
      <c r="G9" s="39"/>
      <c r="H9" s="39"/>
    </row>
    <row r="10" spans="2:8" x14ac:dyDescent="0.25">
      <c r="B10" s="31" t="s">
        <v>20</v>
      </c>
      <c r="C10" s="8"/>
      <c r="D10" s="8"/>
      <c r="E10" s="8"/>
      <c r="F10" s="39"/>
      <c r="G10" s="39"/>
      <c r="H10" s="39"/>
    </row>
    <row r="11" spans="2:8" x14ac:dyDescent="0.25">
      <c r="B11" s="10" t="s">
        <v>21</v>
      </c>
      <c r="C11" s="8"/>
      <c r="D11" s="8"/>
      <c r="E11" s="9"/>
      <c r="F11" s="39"/>
      <c r="G11" s="39"/>
      <c r="H11" s="39"/>
    </row>
    <row r="12" spans="2:8" x14ac:dyDescent="0.25">
      <c r="B12" s="32" t="s">
        <v>22</v>
      </c>
      <c r="C12" s="8"/>
      <c r="D12" s="8"/>
      <c r="E12" s="9"/>
      <c r="F12" s="39"/>
      <c r="G12" s="39"/>
      <c r="H12" s="39"/>
    </row>
    <row r="13" spans="2:8" x14ac:dyDescent="0.25">
      <c r="B13" s="10" t="s">
        <v>23</v>
      </c>
      <c r="C13" s="8"/>
      <c r="D13" s="8"/>
      <c r="E13" s="9"/>
      <c r="F13" s="39"/>
      <c r="G13" s="39"/>
      <c r="H13" s="39"/>
    </row>
    <row r="14" spans="2:8" x14ac:dyDescent="0.25">
      <c r="B14" s="32" t="s">
        <v>24</v>
      </c>
      <c r="C14" s="8"/>
      <c r="D14" s="8"/>
      <c r="E14" s="9"/>
      <c r="F14" s="39"/>
      <c r="G14" s="39"/>
      <c r="H14" s="39"/>
    </row>
    <row r="15" spans="2:8" x14ac:dyDescent="0.25">
      <c r="B15" s="15" t="s">
        <v>15</v>
      </c>
      <c r="C15" s="8"/>
      <c r="D15" s="8"/>
      <c r="E15" s="9"/>
      <c r="F15" s="39"/>
      <c r="G15" s="39"/>
      <c r="H15" s="39"/>
    </row>
    <row r="16" spans="2:8" x14ac:dyDescent="0.25">
      <c r="B16" s="32"/>
      <c r="C16" s="8"/>
      <c r="D16" s="8"/>
      <c r="E16" s="9"/>
      <c r="F16" s="39"/>
      <c r="G16" s="39"/>
      <c r="H16" s="39"/>
    </row>
    <row r="17" spans="2:8" ht="15.75" customHeight="1" x14ac:dyDescent="0.25">
      <c r="B17" s="10" t="s">
        <v>47</v>
      </c>
      <c r="C17" s="8"/>
      <c r="D17" s="8"/>
      <c r="E17" s="9"/>
      <c r="F17" s="39"/>
      <c r="G17" s="39"/>
      <c r="H17" s="39"/>
    </row>
    <row r="18" spans="2:8" ht="15.75" customHeight="1" x14ac:dyDescent="0.25">
      <c r="B18" s="10" t="s">
        <v>17</v>
      </c>
      <c r="C18" s="8"/>
      <c r="D18" s="8"/>
      <c r="E18" s="8"/>
      <c r="F18" s="39"/>
      <c r="G18" s="39"/>
      <c r="H18" s="39"/>
    </row>
    <row r="19" spans="2:8" x14ac:dyDescent="0.25">
      <c r="B19" s="30" t="s">
        <v>18</v>
      </c>
      <c r="C19" s="8"/>
      <c r="D19" s="8"/>
      <c r="E19" s="8"/>
      <c r="F19" s="39"/>
      <c r="G19" s="39"/>
      <c r="H19" s="39"/>
    </row>
    <row r="20" spans="2:8" x14ac:dyDescent="0.25">
      <c r="B20" s="31" t="s">
        <v>19</v>
      </c>
      <c r="C20" s="8"/>
      <c r="D20" s="8"/>
      <c r="E20" s="8"/>
      <c r="F20" s="39"/>
      <c r="G20" s="39"/>
      <c r="H20" s="39"/>
    </row>
    <row r="21" spans="2:8" x14ac:dyDescent="0.25">
      <c r="B21" s="31" t="s">
        <v>20</v>
      </c>
      <c r="C21" s="8"/>
      <c r="D21" s="8"/>
      <c r="E21" s="8"/>
      <c r="F21" s="39"/>
      <c r="G21" s="39"/>
      <c r="H21" s="39"/>
    </row>
    <row r="22" spans="2:8" x14ac:dyDescent="0.25">
      <c r="B22" s="10" t="s">
        <v>21</v>
      </c>
      <c r="C22" s="8"/>
      <c r="D22" s="8"/>
      <c r="E22" s="9"/>
      <c r="F22" s="39"/>
      <c r="G22" s="39"/>
      <c r="H22" s="39"/>
    </row>
    <row r="23" spans="2:8" x14ac:dyDescent="0.25">
      <c r="B23" s="32" t="s">
        <v>22</v>
      </c>
      <c r="C23" s="8"/>
      <c r="D23" s="8"/>
      <c r="E23" s="9"/>
      <c r="F23" s="39"/>
      <c r="G23" s="39"/>
      <c r="H23" s="39"/>
    </row>
    <row r="24" spans="2:8" x14ac:dyDescent="0.25">
      <c r="B24" s="10" t="s">
        <v>23</v>
      </c>
      <c r="C24" s="8"/>
      <c r="D24" s="8"/>
      <c r="E24" s="9"/>
      <c r="F24" s="39"/>
      <c r="G24" s="39"/>
      <c r="H24" s="39"/>
    </row>
    <row r="25" spans="2:8" x14ac:dyDescent="0.25">
      <c r="B25" s="32" t="s">
        <v>24</v>
      </c>
      <c r="C25" s="8"/>
      <c r="D25" s="8"/>
      <c r="E25" s="9"/>
      <c r="F25" s="39"/>
      <c r="G25" s="39"/>
      <c r="H25" s="39"/>
    </row>
    <row r="26" spans="2:8" x14ac:dyDescent="0.25">
      <c r="B26" s="15" t="s">
        <v>15</v>
      </c>
      <c r="C26" s="8"/>
      <c r="D26" s="8"/>
      <c r="E26" s="9"/>
      <c r="F26" s="39"/>
      <c r="G26" s="39"/>
      <c r="H26" s="39"/>
    </row>
    <row r="28" spans="2:8" x14ac:dyDescent="0.25">
      <c r="B28" s="58"/>
      <c r="C28" s="58"/>
      <c r="D28" s="58"/>
      <c r="E28" s="58"/>
      <c r="F28" s="58"/>
      <c r="G28" s="58"/>
      <c r="H28" s="5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view="pageBreakPreview" topLeftCell="A4" zoomScale="60" zoomScaleNormal="100" workbookViewId="0">
      <selection activeCell="F14" sqref="F14"/>
    </sheetView>
  </sheetViews>
  <sheetFormatPr defaultRowHeight="15" x14ac:dyDescent="0.25"/>
  <cols>
    <col min="2" max="2" width="7.42578125" bestFit="1" customWidth="1"/>
    <col min="3" max="3" width="39" customWidth="1"/>
    <col min="4" max="6" width="24.28515625" customWidth="1"/>
    <col min="7" max="7" width="15.7109375" customWidth="1"/>
    <col min="8" max="8" width="24.28515625" customWidth="1"/>
  </cols>
  <sheetData>
    <row r="1" spans="2:8" ht="18" x14ac:dyDescent="0.25">
      <c r="B1" s="3"/>
      <c r="C1" s="3"/>
      <c r="D1" s="3"/>
      <c r="E1" s="3"/>
      <c r="F1" s="3"/>
      <c r="G1" s="4"/>
      <c r="H1" s="4"/>
    </row>
    <row r="2" spans="2:8" ht="18" customHeight="1" x14ac:dyDescent="0.25">
      <c r="B2" s="105" t="s">
        <v>10</v>
      </c>
      <c r="C2" s="105"/>
      <c r="D2" s="105"/>
      <c r="E2" s="105"/>
      <c r="F2" s="105"/>
      <c r="G2" s="105"/>
      <c r="H2" s="34"/>
    </row>
    <row r="3" spans="2:8" ht="18" x14ac:dyDescent="0.25">
      <c r="B3" s="3"/>
      <c r="C3" s="3"/>
      <c r="D3" s="3"/>
      <c r="E3" s="3"/>
      <c r="F3" s="3"/>
      <c r="G3" s="4"/>
      <c r="H3" s="4"/>
    </row>
    <row r="4" spans="2:8" ht="15.75" x14ac:dyDescent="0.25">
      <c r="B4" s="135" t="s">
        <v>63</v>
      </c>
      <c r="C4" s="135"/>
      <c r="D4" s="135"/>
      <c r="E4" s="135"/>
      <c r="F4" s="135"/>
      <c r="G4" s="135"/>
    </row>
    <row r="5" spans="2:8" ht="18" x14ac:dyDescent="0.25">
      <c r="B5" s="19"/>
      <c r="C5" s="19"/>
      <c r="D5" s="19"/>
      <c r="E5" s="19"/>
      <c r="F5" s="19"/>
      <c r="G5" s="4"/>
    </row>
    <row r="6" spans="2:8" ht="25.5" x14ac:dyDescent="0.25">
      <c r="B6" s="132" t="s">
        <v>5</v>
      </c>
      <c r="C6" s="134"/>
      <c r="D6" s="48" t="s">
        <v>54</v>
      </c>
      <c r="E6" s="48" t="s">
        <v>51</v>
      </c>
      <c r="F6" s="48" t="s">
        <v>62</v>
      </c>
      <c r="G6" s="48" t="s">
        <v>52</v>
      </c>
    </row>
    <row r="7" spans="2:8" s="54" customFormat="1" ht="11.25" x14ac:dyDescent="0.2">
      <c r="B7" s="129">
        <v>1</v>
      </c>
      <c r="C7" s="131"/>
      <c r="D7" s="51">
        <v>2</v>
      </c>
      <c r="E7" s="51">
        <v>3</v>
      </c>
      <c r="F7" s="51">
        <v>4</v>
      </c>
      <c r="G7" s="51" t="s">
        <v>45</v>
      </c>
    </row>
    <row r="8" spans="2:8" ht="30" customHeight="1" x14ac:dyDescent="0.25">
      <c r="B8" s="98" t="s">
        <v>86</v>
      </c>
      <c r="C8" s="78" t="s">
        <v>87</v>
      </c>
      <c r="D8" s="79">
        <f t="shared" ref="D8:F13" si="0">+D9</f>
        <v>66096</v>
      </c>
      <c r="E8" s="79">
        <f t="shared" si="0"/>
        <v>66096</v>
      </c>
      <c r="F8" s="80">
        <f t="shared" si="0"/>
        <v>20737.29</v>
      </c>
      <c r="G8" s="80">
        <f>+F8/E8*100</f>
        <v>31.374500726216414</v>
      </c>
    </row>
    <row r="9" spans="2:8" ht="30" customHeight="1" x14ac:dyDescent="0.25">
      <c r="B9" s="62">
        <v>11</v>
      </c>
      <c r="C9" s="92" t="s">
        <v>88</v>
      </c>
      <c r="D9" s="55">
        <f t="shared" si="0"/>
        <v>66096</v>
      </c>
      <c r="E9" s="55">
        <f t="shared" si="0"/>
        <v>66096</v>
      </c>
      <c r="F9" s="76">
        <f t="shared" si="0"/>
        <v>20737.29</v>
      </c>
      <c r="G9" s="76">
        <f t="shared" ref="G9:G21" si="1">+F9/E9*100</f>
        <v>31.374500726216414</v>
      </c>
    </row>
    <row r="10" spans="2:8" ht="30" customHeight="1" x14ac:dyDescent="0.25">
      <c r="B10" s="99">
        <v>22</v>
      </c>
      <c r="C10" s="93" t="s">
        <v>92</v>
      </c>
      <c r="D10" s="81">
        <f t="shared" si="0"/>
        <v>66096</v>
      </c>
      <c r="E10" s="81">
        <f t="shared" si="0"/>
        <v>66096</v>
      </c>
      <c r="F10" s="82">
        <f t="shared" si="0"/>
        <v>20737.29</v>
      </c>
      <c r="G10" s="82">
        <f t="shared" si="1"/>
        <v>31.374500726216414</v>
      </c>
    </row>
    <row r="11" spans="2:8" ht="30" customHeight="1" x14ac:dyDescent="0.25">
      <c r="B11" s="62">
        <v>2203</v>
      </c>
      <c r="C11" s="56" t="s">
        <v>89</v>
      </c>
      <c r="D11" s="55">
        <f t="shared" si="0"/>
        <v>66096</v>
      </c>
      <c r="E11" s="55">
        <f t="shared" si="0"/>
        <v>66096</v>
      </c>
      <c r="F11" s="76">
        <f t="shared" si="0"/>
        <v>20737.29</v>
      </c>
      <c r="G11" s="76">
        <f t="shared" si="1"/>
        <v>31.374500726216414</v>
      </c>
    </row>
    <row r="12" spans="2:8" ht="30" customHeight="1" x14ac:dyDescent="0.25">
      <c r="B12" s="62" t="s">
        <v>90</v>
      </c>
      <c r="C12" s="56" t="s">
        <v>91</v>
      </c>
      <c r="D12" s="55">
        <f t="shared" si="0"/>
        <v>66096</v>
      </c>
      <c r="E12" s="55">
        <f t="shared" si="0"/>
        <v>66096</v>
      </c>
      <c r="F12" s="76">
        <f t="shared" si="0"/>
        <v>20737.29</v>
      </c>
      <c r="G12" s="76">
        <f t="shared" si="1"/>
        <v>31.374500726216414</v>
      </c>
    </row>
    <row r="13" spans="2:8" ht="30" customHeight="1" x14ac:dyDescent="0.25">
      <c r="B13" s="62">
        <v>11</v>
      </c>
      <c r="C13" s="92" t="s">
        <v>88</v>
      </c>
      <c r="D13" s="55">
        <f t="shared" si="0"/>
        <v>66096</v>
      </c>
      <c r="E13" s="55">
        <f t="shared" si="0"/>
        <v>66096</v>
      </c>
      <c r="F13" s="77">
        <f>+F14+F20</f>
        <v>20737.29</v>
      </c>
      <c r="G13" s="76">
        <f t="shared" si="1"/>
        <v>31.374500726216414</v>
      </c>
    </row>
    <row r="14" spans="2:8" ht="30" customHeight="1" x14ac:dyDescent="0.25">
      <c r="B14" s="83">
        <v>32</v>
      </c>
      <c r="C14" s="94" t="s">
        <v>12</v>
      </c>
      <c r="D14" s="84">
        <f>+D15+D16+D17+D18+D19</f>
        <v>66096</v>
      </c>
      <c r="E14" s="84">
        <f>+E15+E16+E17+E18+E19</f>
        <v>66096</v>
      </c>
      <c r="F14" s="84">
        <f>+F15+F16+F17+F18+F19</f>
        <v>20602.330000000002</v>
      </c>
      <c r="G14" s="85">
        <f t="shared" si="1"/>
        <v>31.170312878237716</v>
      </c>
    </row>
    <row r="15" spans="2:8" ht="30" customHeight="1" x14ac:dyDescent="0.25">
      <c r="B15" s="62">
        <v>3221</v>
      </c>
      <c r="C15" s="95" t="s">
        <v>77</v>
      </c>
      <c r="D15" s="55">
        <v>133</v>
      </c>
      <c r="E15" s="55">
        <v>133</v>
      </c>
      <c r="F15" s="76">
        <v>0</v>
      </c>
      <c r="G15" s="76"/>
    </row>
    <row r="16" spans="2:8" ht="30" customHeight="1" x14ac:dyDescent="0.25">
      <c r="B16" s="62">
        <v>3237</v>
      </c>
      <c r="C16" s="96" t="s">
        <v>79</v>
      </c>
      <c r="D16" s="55">
        <v>7565</v>
      </c>
      <c r="E16" s="55">
        <v>7565</v>
      </c>
      <c r="F16" s="76">
        <v>2530.19</v>
      </c>
      <c r="G16" s="76">
        <f t="shared" si="1"/>
        <v>33.44600132187707</v>
      </c>
    </row>
    <row r="17" spans="2:7" ht="30" customHeight="1" x14ac:dyDescent="0.25">
      <c r="B17" s="62">
        <v>3238</v>
      </c>
      <c r="C17" s="96" t="s">
        <v>80</v>
      </c>
      <c r="D17" s="55">
        <v>1062</v>
      </c>
      <c r="E17" s="55">
        <v>1062</v>
      </c>
      <c r="F17" s="76">
        <v>507.66</v>
      </c>
      <c r="G17" s="76">
        <f t="shared" si="1"/>
        <v>47.802259887005654</v>
      </c>
    </row>
    <row r="18" spans="2:7" ht="30" customHeight="1" x14ac:dyDescent="0.25">
      <c r="B18" s="62">
        <v>3291</v>
      </c>
      <c r="C18" s="97" t="s">
        <v>82</v>
      </c>
      <c r="D18" s="55">
        <v>54682</v>
      </c>
      <c r="E18" s="55">
        <v>54682</v>
      </c>
      <c r="F18" s="76">
        <v>17377.580000000002</v>
      </c>
      <c r="G18" s="76">
        <f t="shared" si="1"/>
        <v>31.779342379576462</v>
      </c>
    </row>
    <row r="19" spans="2:7" ht="30" customHeight="1" x14ac:dyDescent="0.25">
      <c r="B19" s="62">
        <v>3299</v>
      </c>
      <c r="C19" s="96" t="s">
        <v>81</v>
      </c>
      <c r="D19" s="55">
        <v>2654</v>
      </c>
      <c r="E19" s="55">
        <v>2654</v>
      </c>
      <c r="F19" s="76">
        <v>186.9</v>
      </c>
      <c r="G19" s="76">
        <f t="shared" si="1"/>
        <v>7.0422004521477026</v>
      </c>
    </row>
    <row r="20" spans="2:7" ht="30" customHeight="1" x14ac:dyDescent="0.25">
      <c r="B20" s="83">
        <v>34</v>
      </c>
      <c r="C20" s="94" t="s">
        <v>83</v>
      </c>
      <c r="D20" s="84">
        <f>+D21</f>
        <v>265</v>
      </c>
      <c r="E20" s="84">
        <f>+E21</f>
        <v>265</v>
      </c>
      <c r="F20" s="85">
        <f>+F21</f>
        <v>134.96</v>
      </c>
      <c r="G20" s="85">
        <f t="shared" si="1"/>
        <v>50.928301886792461</v>
      </c>
    </row>
    <row r="21" spans="2:7" ht="30" customHeight="1" x14ac:dyDescent="0.25">
      <c r="B21" s="62">
        <v>3431</v>
      </c>
      <c r="C21" s="96" t="s">
        <v>85</v>
      </c>
      <c r="D21" s="55">
        <v>265</v>
      </c>
      <c r="E21" s="55">
        <v>265</v>
      </c>
      <c r="F21" s="76">
        <v>134.96</v>
      </c>
      <c r="G21" s="76">
        <f t="shared" si="1"/>
        <v>50.928301886792461</v>
      </c>
    </row>
    <row r="24" spans="2:7" x14ac:dyDescent="0.25">
      <c r="B24" s="58"/>
      <c r="C24" s="58"/>
      <c r="D24" s="58"/>
      <c r="E24" s="58"/>
      <c r="F24" s="58"/>
      <c r="G24" s="58"/>
    </row>
    <row r="25" spans="2:7" x14ac:dyDescent="0.25">
      <c r="B25" s="58"/>
      <c r="C25" s="58"/>
      <c r="D25" s="58"/>
      <c r="E25" s="58"/>
      <c r="F25" s="58"/>
      <c r="G25" s="58"/>
    </row>
  </sheetData>
  <mergeCells count="4">
    <mergeCell ref="B4:G4"/>
    <mergeCell ref="B6:C6"/>
    <mergeCell ref="B7:C7"/>
    <mergeCell ref="B2:G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Cigula</cp:lastModifiedBy>
  <cp:lastPrinted>2023-08-18T06:02:17Z</cp:lastPrinted>
  <dcterms:created xsi:type="dcterms:W3CDTF">2022-08-12T12:51:27Z</dcterms:created>
  <dcterms:modified xsi:type="dcterms:W3CDTF">2023-10-24T07:50:57Z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OSFI izvještaj o izvršenju PKDP.xlsx</vt:lpwstr>
  </property>
</Properties>
</file>